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5" yWindow="-15" windowWidth="12120" windowHeight="9120" tabRatio="1000" activeTab="1"/>
  </bookViews>
  <sheets>
    <sheet name="Read" sheetId="2" r:id="rId1"/>
    <sheet name="Median &amp; quartiles" sheetId="1" r:id="rId2"/>
  </sheets>
  <calcPr calcId="145621" iterate="1" iterateCount="1"/>
</workbook>
</file>

<file path=xl/calcChain.xml><?xml version="1.0" encoding="utf-8"?>
<calcChain xmlns="http://schemas.openxmlformats.org/spreadsheetml/2006/main">
  <c r="F6" i="1" l="1"/>
  <c r="F5" i="1"/>
  <c r="F4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 s="1"/>
  <c r="D41" i="1" s="1"/>
  <c r="D42" i="1" s="1"/>
  <c r="D43" i="1" s="1"/>
  <c r="D44" i="1" s="1"/>
  <c r="D45" i="1" s="1"/>
  <c r="D46" i="1" s="1"/>
  <c r="D47" i="1" s="1"/>
  <c r="E41" i="1"/>
  <c r="E42" i="1"/>
  <c r="E43" i="1"/>
  <c r="E44" i="1"/>
  <c r="E45" i="1"/>
  <c r="E46" i="1"/>
  <c r="E47" i="1"/>
  <c r="A50" i="1"/>
  <c r="B50" i="1" s="1"/>
  <c r="A4" i="1"/>
  <c r="A5" i="1"/>
  <c r="A6" i="1" s="1"/>
  <c r="G31" i="1"/>
  <c r="G27" i="1"/>
  <c r="E28" i="1" l="1"/>
  <c r="E40" i="1"/>
  <c r="E37" i="1"/>
  <c r="E30" i="1"/>
  <c r="A28" i="1"/>
  <c r="B30" i="1"/>
  <c r="C50" i="1"/>
  <c r="E39" i="1"/>
  <c r="E35" i="1"/>
  <c r="E36" i="1" s="1"/>
  <c r="E29" i="1"/>
  <c r="E38" i="1"/>
  <c r="E31" i="1"/>
  <c r="E32" i="1" s="1"/>
  <c r="E33" i="1" s="1"/>
  <c r="E34" i="1" s="1"/>
  <c r="C29" i="1"/>
  <c r="B28" i="1"/>
  <c r="A7" i="1"/>
  <c r="A31" i="1"/>
  <c r="C28" i="1"/>
  <c r="A30" i="1"/>
  <c r="C31" i="1"/>
  <c r="A29" i="1"/>
  <c r="B31" i="1"/>
  <c r="B29" i="1"/>
  <c r="C30" i="1"/>
  <c r="A32" i="1"/>
  <c r="A8" i="1" l="1"/>
  <c r="B32" i="1"/>
  <c r="C32" i="1"/>
  <c r="A9" i="1" l="1"/>
  <c r="C33" i="1"/>
  <c r="B33" i="1"/>
  <c r="A33" i="1"/>
  <c r="A10" i="1" l="1"/>
  <c r="B34" i="1"/>
  <c r="A34" i="1"/>
  <c r="C34" i="1"/>
  <c r="A11" i="1" l="1"/>
  <c r="A35" i="1"/>
  <c r="C35" i="1"/>
  <c r="B35" i="1"/>
  <c r="A12" i="1" l="1"/>
  <c r="B36" i="1"/>
  <c r="C36" i="1"/>
  <c r="A36" i="1"/>
  <c r="A13" i="1" l="1"/>
  <c r="C37" i="1"/>
  <c r="A37" i="1"/>
  <c r="B37" i="1"/>
  <c r="A14" i="1" l="1"/>
  <c r="B38" i="1"/>
  <c r="A38" i="1"/>
  <c r="C38" i="1"/>
  <c r="A15" i="1" l="1"/>
  <c r="A39" i="1"/>
  <c r="B39" i="1"/>
  <c r="C39" i="1"/>
  <c r="A16" i="1" l="1"/>
  <c r="B40" i="1"/>
  <c r="C40" i="1"/>
  <c r="A40" i="1"/>
  <c r="A17" i="1" l="1"/>
  <c r="C41" i="1"/>
  <c r="B41" i="1"/>
  <c r="A41" i="1"/>
  <c r="A18" i="1" l="1"/>
  <c r="B42" i="1"/>
  <c r="C42" i="1"/>
  <c r="A42" i="1"/>
  <c r="A19" i="1" l="1"/>
  <c r="A43" i="1"/>
  <c r="C43" i="1"/>
  <c r="B43" i="1"/>
  <c r="A20" i="1" l="1"/>
  <c r="B44" i="1"/>
  <c r="A44" i="1"/>
  <c r="C44" i="1"/>
  <c r="A21" i="1" l="1"/>
  <c r="C45" i="1"/>
  <c r="A45" i="1"/>
  <c r="B45" i="1"/>
  <c r="A22" i="1" l="1"/>
  <c r="B46" i="1"/>
  <c r="A46" i="1"/>
  <c r="C46" i="1"/>
  <c r="A47" i="1" l="1"/>
  <c r="G29" i="1" s="1"/>
  <c r="B47" i="1"/>
  <c r="G28" i="1" s="1"/>
  <c r="C47" i="1"/>
  <c r="G30" i="1" s="1"/>
</calcChain>
</file>

<file path=xl/sharedStrings.xml><?xml version="1.0" encoding="utf-8"?>
<sst xmlns="http://schemas.openxmlformats.org/spreadsheetml/2006/main" count="16" uniqueCount="16">
  <si>
    <t>COUNT</t>
  </si>
  <si>
    <t>EVEN?</t>
  </si>
  <si>
    <t>COUNT =4n?</t>
  </si>
  <si>
    <t>Median</t>
  </si>
  <si>
    <t>lower quartile</t>
  </si>
  <si>
    <t>upper</t>
  </si>
  <si>
    <t xml:space="preserve">lower </t>
  </si>
  <si>
    <t>quartiles</t>
  </si>
  <si>
    <t>median</t>
  </si>
  <si>
    <t>upper quartile</t>
  </si>
  <si>
    <t>x</t>
  </si>
  <si>
    <t>y</t>
  </si>
  <si>
    <t>Enter the data in order into the yellow column.</t>
  </si>
  <si>
    <t>The data will be plotted as a line plot, and the median and quartiles too.</t>
  </si>
  <si>
    <t>Experiment with different sets of data to see how it works.</t>
  </si>
  <si>
    <t>Enter up to 20 numbers. The graph will show the dot plot and the median and quartiles.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</si>
</sst>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name val="Geneva"/>
    </font>
    <font>
      <sz val="24"/>
      <name val="Geneva"/>
    </font>
    <font>
      <sz val="12"/>
      <name val="Geneva"/>
    </font>
    <font>
      <b/>
      <sz val="18"/>
      <name val="Geneva"/>
    </font>
    <font>
      <sz val="12"/>
      <color indexed="9"/>
      <name val="Geneva"/>
    </font>
    <font>
      <sz val="24"/>
      <color indexed="9"/>
      <name val="Geneva"/>
    </font>
    <font>
      <sz val="12"/>
      <name val="Times New Roman"/>
    </font>
    <font>
      <sz val="9"/>
      <name val="Geneva"/>
    </font>
    <font>
      <sz val="18"/>
      <name val="Arial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9" fontId="1" fillId="0" borderId="0" xfId="0" applyNumberFormat="1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/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2" borderId="0" xfId="1" applyFont="1" applyFill="1"/>
  </cellXfs>
  <cellStyles count="2">
    <cellStyle name="Normal" xfId="0" builtinId="0"/>
    <cellStyle name="Normal_Addn law (no overlap).xl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81349578256794E-2"/>
          <c:y val="0.12635401334402735"/>
          <c:w val="0.94845360824742264"/>
          <c:h val="0.71841281872746987"/>
        </c:manualLayout>
      </c:layout>
      <c:scatterChart>
        <c:scatterStyle val="lineMarker"/>
        <c:varyColors val="0"/>
        <c:ser>
          <c:idx val="3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dPt>
            <c:idx val="2"/>
            <c:marker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</c:dPt>
          <c:dLbls>
            <c:dLbl>
              <c:idx val="0"/>
              <c:layout>
                <c:manualLayout>
                  <c:x val="-3.3108188855481856E-2"/>
                  <c:y val="0.17884884701798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DD0806"/>
                      </a:solidFill>
                      <a:latin typeface="Geneva"/>
                      <a:ea typeface="Geneva"/>
                      <a:cs typeface="Geneva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894971850843031E-2"/>
                  <c:y val="0.110256668345512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3366FF"/>
                      </a:solidFill>
                      <a:latin typeface="Geneva"/>
                      <a:ea typeface="Geneva"/>
                      <a:cs typeface="Geneva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321504589103631E-2"/>
                  <c:y val="0.110256668345512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00FF"/>
                      </a:solidFill>
                      <a:latin typeface="Geneva"/>
                      <a:ea typeface="Geneva"/>
                      <a:cs typeface="Geneva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('Median &amp; quartiles'!$G$29,'Median &amp; quartiles'!$G$28,'Median &amp; quartiles'!$G$30)</c:f>
              <c:numCache>
                <c:formatCode>General</c:formatCode>
                <c:ptCount val="3"/>
                <c:pt idx="0">
                  <c:v>8.5</c:v>
                </c:pt>
                <c:pt idx="1">
                  <c:v>8</c:v>
                </c:pt>
                <c:pt idx="2">
                  <c:v>10.75</c:v>
                </c:pt>
              </c:numCache>
            </c:numRef>
          </c:xVal>
          <c:yVal>
            <c:numRef>
              <c:f>('Median &amp; quartiles'!$H$29,'Median &amp; quartiles'!$H$28,'Median &amp; quartiles'!$H$30)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'Median &amp; quartiles'!$D$27:$D$48</c:f>
              <c:numCache>
                <c:formatCode>General</c:formatCode>
                <c:ptCount val="22"/>
                <c:pt idx="0">
                  <c:v>20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xVal>
          <c:yVal>
            <c:numRef>
              <c:f>'Median &amp; quartiles'!$E$27:$E$48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1</c:v>
                </c:pt>
                <c:pt idx="9">
                  <c:v>1.5</c:v>
                </c:pt>
                <c:pt idx="10">
                  <c:v>1</c:v>
                </c:pt>
                <c:pt idx="11">
                  <c:v>1</c:v>
                </c:pt>
                <c:pt idx="12">
                  <c:v>1.5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4816"/>
        <c:axId val="9476736"/>
      </c:scatterChart>
      <c:valAx>
        <c:axId val="947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9476736"/>
        <c:crosses val="autoZero"/>
        <c:crossBetween val="midCat"/>
      </c:valAx>
      <c:valAx>
        <c:axId val="9476736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94748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CF305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85725</xdr:rowOff>
    </xdr:from>
    <xdr:to>
      <xdr:col>23</xdr:col>
      <xdr:colOff>635000</xdr:colOff>
      <xdr:row>16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3"/>
  <sheetViews>
    <sheetView showGridLines="0" showRowColHeaders="0" zoomScale="160" zoomScaleNormal="160" workbookViewId="0"/>
  </sheetViews>
  <sheetFormatPr defaultColWidth="10.85546875" defaultRowHeight="23.25"/>
  <cols>
    <col min="1" max="16384" width="10.85546875" style="25"/>
  </cols>
  <sheetData>
    <row r="1" spans="1:1">
      <c r="A1" s="25" t="s">
        <v>12</v>
      </c>
    </row>
    <row r="2" spans="1:1">
      <c r="A2" s="25" t="s">
        <v>13</v>
      </c>
    </row>
    <row r="3" spans="1:1">
      <c r="A3" s="25" t="s">
        <v>14</v>
      </c>
    </row>
  </sheetData>
  <sheetProtection sheet="1" objects="1" scenarios="1"/>
  <phoneticPr fontId="9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showRowColHeaders="0" tabSelected="1" zoomScale="90" zoomScaleNormal="90" workbookViewId="0">
      <selection activeCell="H18" sqref="H18"/>
    </sheetView>
  </sheetViews>
  <sheetFormatPr defaultColWidth="10.85546875" defaultRowHeight="30"/>
  <cols>
    <col min="1" max="1" width="13.140625" style="2" customWidth="1"/>
    <col min="2" max="2" width="7.140625" style="2" customWidth="1"/>
    <col min="3" max="3" width="7.28515625" style="2" customWidth="1"/>
    <col min="4" max="4" width="8.42578125" style="2" customWidth="1"/>
    <col min="5" max="5" width="8.85546875" style="2" customWidth="1"/>
    <col min="6" max="6" width="10.7109375" style="2" bestFit="1" customWidth="1"/>
    <col min="7" max="7" width="4.140625" style="2" customWidth="1"/>
    <col min="8" max="8" width="5" style="2" customWidth="1"/>
    <col min="9" max="9" width="4.42578125" style="2" customWidth="1"/>
    <col min="10" max="10" width="4.7109375" style="2" customWidth="1"/>
    <col min="11" max="11" width="7.28515625" style="2" customWidth="1"/>
    <col min="12" max="12" width="7.85546875" style="2" customWidth="1"/>
    <col min="13" max="13" width="7.7109375" style="2" customWidth="1"/>
    <col min="14" max="14" width="13.42578125" style="2" customWidth="1"/>
    <col min="15" max="15" width="4.28515625" style="2" customWidth="1"/>
    <col min="16" max="16384" width="10.85546875" style="2"/>
  </cols>
  <sheetData>
    <row r="1" spans="1:15" ht="5.25" customHeight="1">
      <c r="B1" s="1"/>
      <c r="C1" s="1"/>
      <c r="D1" s="1"/>
      <c r="E1" s="14"/>
      <c r="F1" s="3"/>
      <c r="G1" s="3"/>
      <c r="H1" s="3"/>
      <c r="I1" s="4"/>
      <c r="J1" s="3"/>
    </row>
    <row r="2" spans="1:15" ht="6" customHeight="1">
      <c r="B2" s="16"/>
      <c r="D2" s="1"/>
      <c r="G2" s="3"/>
      <c r="H2" s="3"/>
      <c r="I2" s="3"/>
      <c r="J2" s="3"/>
    </row>
    <row r="3" spans="1:15" s="7" customFormat="1" ht="23.25">
      <c r="A3" s="7">
        <v>1</v>
      </c>
      <c r="B3" s="11">
        <v>20</v>
      </c>
      <c r="C3" s="15" t="s">
        <v>15</v>
      </c>
      <c r="D3" s="21"/>
      <c r="E3" s="8"/>
      <c r="F3" s="6"/>
      <c r="G3" s="6"/>
      <c r="H3" s="6"/>
      <c r="I3" s="15"/>
      <c r="J3" s="6"/>
    </row>
    <row r="4" spans="1:15" s="7" customFormat="1" ht="23.25">
      <c r="A4" s="7">
        <f t="shared" ref="A4:A22" si="0">A3+1</f>
        <v>2</v>
      </c>
      <c r="B4" s="12">
        <v>3</v>
      </c>
      <c r="C4" s="21"/>
      <c r="D4" s="21"/>
      <c r="E4" s="9" t="s">
        <v>4</v>
      </c>
      <c r="F4" s="19">
        <f>QUARTILE(B3:B22,1)</f>
        <v>8</v>
      </c>
      <c r="G4" s="6"/>
      <c r="H4" s="6"/>
      <c r="I4" s="6"/>
      <c r="J4" s="6"/>
    </row>
    <row r="5" spans="1:15" s="7" customFormat="1" ht="23.25">
      <c r="A5" s="7">
        <f t="shared" si="0"/>
        <v>3</v>
      </c>
      <c r="B5" s="12">
        <v>6</v>
      </c>
      <c r="C5" s="21"/>
      <c r="D5" s="21"/>
      <c r="E5" s="9" t="s">
        <v>8</v>
      </c>
      <c r="F5" s="18">
        <f>QUARTILE(B3:B22,2)</f>
        <v>8.5</v>
      </c>
      <c r="G5" s="6"/>
      <c r="H5" s="6"/>
      <c r="I5" s="6"/>
      <c r="J5" s="6"/>
    </row>
    <row r="6" spans="1:15" s="7" customFormat="1" ht="23.25">
      <c r="A6" s="7">
        <f t="shared" si="0"/>
        <v>4</v>
      </c>
      <c r="B6" s="12">
        <v>7</v>
      </c>
      <c r="C6" s="21"/>
      <c r="D6" s="21"/>
      <c r="E6" s="9" t="s">
        <v>9</v>
      </c>
      <c r="F6" s="20">
        <f>QUARTILE(B3:B22,3)</f>
        <v>10.75</v>
      </c>
      <c r="G6" s="6"/>
      <c r="H6" s="6"/>
      <c r="I6" s="6"/>
      <c r="J6" s="6"/>
    </row>
    <row r="7" spans="1:15" s="7" customFormat="1" ht="23.25">
      <c r="A7" s="7">
        <f t="shared" si="0"/>
        <v>5</v>
      </c>
      <c r="B7" s="12">
        <v>8</v>
      </c>
      <c r="C7" s="17"/>
      <c r="D7" s="21"/>
      <c r="E7" s="9"/>
      <c r="F7" s="6"/>
    </row>
    <row r="8" spans="1:15" s="7" customFormat="1" ht="23.25">
      <c r="A8" s="7">
        <f t="shared" si="0"/>
        <v>6</v>
      </c>
      <c r="B8" s="12">
        <v>8</v>
      </c>
      <c r="C8" s="21"/>
      <c r="D8" s="2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7" customFormat="1" ht="23.25">
      <c r="A9" s="7">
        <f t="shared" si="0"/>
        <v>7</v>
      </c>
      <c r="B9" s="12">
        <v>8</v>
      </c>
      <c r="C9" s="21"/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7" customFormat="1" ht="23.25">
      <c r="A10" s="7">
        <f t="shared" si="0"/>
        <v>8</v>
      </c>
      <c r="B10" s="12">
        <v>8</v>
      </c>
      <c r="C10" s="21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7" customFormat="1" ht="23.25">
      <c r="A11" s="7">
        <f t="shared" si="0"/>
        <v>9</v>
      </c>
      <c r="B11" s="12">
        <v>9</v>
      </c>
      <c r="C11" s="21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7" customFormat="1" ht="23.25">
      <c r="A12" s="7">
        <f t="shared" si="0"/>
        <v>10</v>
      </c>
      <c r="B12" s="12">
        <v>9</v>
      </c>
      <c r="C12" s="21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7" customFormat="1" ht="23.25">
      <c r="A13" s="7">
        <f t="shared" si="0"/>
        <v>11</v>
      </c>
      <c r="B13" s="12">
        <v>10</v>
      </c>
      <c r="C13" s="21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7" customFormat="1" ht="23.25">
      <c r="A14" s="7">
        <f t="shared" si="0"/>
        <v>12</v>
      </c>
      <c r="B14" s="12">
        <v>11</v>
      </c>
      <c r="C14" s="21"/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7" customFormat="1" ht="23.25">
      <c r="A15" s="7">
        <f t="shared" si="0"/>
        <v>13</v>
      </c>
      <c r="B15" s="12">
        <v>11</v>
      </c>
      <c r="C15" s="21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7" customFormat="1" ht="23.25">
      <c r="A16" s="7">
        <f t="shared" si="0"/>
        <v>14</v>
      </c>
      <c r="B16" s="12">
        <v>12</v>
      </c>
      <c r="C16" s="21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7" customFormat="1" ht="23.25">
      <c r="A17" s="7">
        <f t="shared" si="0"/>
        <v>15</v>
      </c>
      <c r="B17" s="12"/>
      <c r="C17" s="21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7" customFormat="1" ht="23.25">
      <c r="A18" s="7">
        <f t="shared" si="0"/>
        <v>16</v>
      </c>
      <c r="B18" s="12"/>
      <c r="C18" s="21"/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7" customFormat="1" ht="23.25">
      <c r="A19" s="7">
        <f t="shared" si="0"/>
        <v>17</v>
      </c>
      <c r="B19" s="12"/>
      <c r="C19" s="21"/>
      <c r="D19" s="21"/>
    </row>
    <row r="20" spans="1:15" s="7" customFormat="1" ht="23.25">
      <c r="A20" s="7">
        <f t="shared" si="0"/>
        <v>18</v>
      </c>
      <c r="B20" s="12"/>
      <c r="C20" s="21"/>
      <c r="D20" s="21"/>
    </row>
    <row r="21" spans="1:15" s="7" customFormat="1" ht="23.25">
      <c r="A21" s="7">
        <f t="shared" si="0"/>
        <v>19</v>
      </c>
      <c r="B21" s="12"/>
      <c r="C21" s="21"/>
      <c r="D21" s="21"/>
    </row>
    <row r="22" spans="1:15" s="7" customFormat="1" ht="23.25">
      <c r="A22" s="7">
        <f t="shared" si="0"/>
        <v>20</v>
      </c>
      <c r="B22" s="13"/>
      <c r="C22" s="21"/>
      <c r="D22" s="21"/>
    </row>
    <row r="23" spans="1:15" s="7" customFormat="1" ht="23.25">
      <c r="B23" s="21"/>
      <c r="C23" s="21"/>
      <c r="D23" s="21"/>
    </row>
    <row r="24" spans="1:15" s="7" customFormat="1" ht="23.25">
      <c r="B24" s="21"/>
      <c r="C24" s="21"/>
      <c r="D24" s="21"/>
    </row>
    <row r="25" spans="1:15" s="7" customFormat="1" ht="23.25">
      <c r="B25" s="21"/>
      <c r="C25" s="21"/>
      <c r="D25" s="21"/>
    </row>
    <row r="26" spans="1:15" s="5" customFormat="1" ht="15">
      <c r="A26" s="22"/>
      <c r="B26" s="22" t="s">
        <v>7</v>
      </c>
      <c r="C26" s="22"/>
      <c r="D26" s="22" t="s">
        <v>10</v>
      </c>
      <c r="E26" s="22" t="s">
        <v>11</v>
      </c>
      <c r="F26" s="22"/>
      <c r="G26" s="22"/>
      <c r="H26" s="22"/>
    </row>
    <row r="27" spans="1:15" s="5" customFormat="1" ht="15">
      <c r="A27" s="23" t="s">
        <v>3</v>
      </c>
      <c r="B27" s="22" t="s">
        <v>6</v>
      </c>
      <c r="C27" s="22" t="s">
        <v>5</v>
      </c>
      <c r="D27" s="22">
        <f>B3</f>
        <v>20</v>
      </c>
      <c r="E27" s="22">
        <v>1</v>
      </c>
      <c r="F27" s="22"/>
      <c r="G27" s="22">
        <f>F3</f>
        <v>0</v>
      </c>
      <c r="H27" s="22">
        <v>0.5</v>
      </c>
    </row>
    <row r="28" spans="1:15" s="5" customFormat="1" ht="15">
      <c r="A28" s="22">
        <f t="shared" ref="A28:A46" si="1">IF($B$50=0,IF($A3=$A$50/2,(B3+B4)/2,0),IF($A3=($A$50+1)/2,B3,0))</f>
        <v>0</v>
      </c>
      <c r="B28" s="22">
        <f t="shared" ref="B28:B46" si="2">IF($B$50=0,IF($A3=$A$50/4,(B3+B4)/2,IF($A3=$A$50/4+0.5,B3,0)),IF($A3=($A$50-1)/4,(B3+B4)/2,IF($A3=($A$50+1)/4,B3,0)))</f>
        <v>0</v>
      </c>
      <c r="C28" s="22">
        <f t="shared" ref="C28:C45" si="3">IF($B$50=0,IF($A3=3*$A$50/4,(B3+B4)/2,IF($A3=3*$A$50/4+0.5,B3,0)),IF($A3=3*($A$50-1)/4,(B5+B4)/2,IF($A3=3*($A$50+1)/4,B3,0)))</f>
        <v>0</v>
      </c>
      <c r="D28" s="22">
        <f t="shared" ref="D28:D47" si="4">IF(B4="",D27,B4)</f>
        <v>3</v>
      </c>
      <c r="E28" s="22">
        <f>IF(B4="",1,IF(D27=D28,0.5+E27,1))</f>
        <v>1</v>
      </c>
      <c r="F28" s="22"/>
      <c r="G28" s="22">
        <f>F4</f>
        <v>8</v>
      </c>
      <c r="H28" s="22">
        <v>0.5</v>
      </c>
    </row>
    <row r="29" spans="1:15" s="5" customFormat="1" ht="15">
      <c r="A29" s="22">
        <f t="shared" si="1"/>
        <v>0</v>
      </c>
      <c r="B29" s="22">
        <f t="shared" si="2"/>
        <v>0</v>
      </c>
      <c r="C29" s="22">
        <f t="shared" si="3"/>
        <v>0</v>
      </c>
      <c r="D29" s="22">
        <f t="shared" si="4"/>
        <v>6</v>
      </c>
      <c r="E29" s="22">
        <f t="shared" ref="E29:E47" si="5">IF(B5="",1,IF(D28=D29,0.5+E28,1))</f>
        <v>1</v>
      </c>
      <c r="F29" s="22"/>
      <c r="G29" s="22">
        <f>F5</f>
        <v>8.5</v>
      </c>
      <c r="H29" s="22">
        <v>0.5</v>
      </c>
    </row>
    <row r="30" spans="1:15" s="5" customFormat="1" ht="15">
      <c r="A30" s="22">
        <f t="shared" si="1"/>
        <v>0</v>
      </c>
      <c r="B30" s="22">
        <f t="shared" si="2"/>
        <v>0</v>
      </c>
      <c r="C30" s="22">
        <f t="shared" si="3"/>
        <v>0</v>
      </c>
      <c r="D30" s="22">
        <f t="shared" si="4"/>
        <v>7</v>
      </c>
      <c r="E30" s="22">
        <f t="shared" si="5"/>
        <v>1</v>
      </c>
      <c r="F30" s="22"/>
      <c r="G30" s="22">
        <f>F6</f>
        <v>10.75</v>
      </c>
      <c r="H30" s="22">
        <v>0.5</v>
      </c>
    </row>
    <row r="31" spans="1:15" s="5" customFormat="1" ht="15">
      <c r="A31" s="22">
        <f t="shared" si="1"/>
        <v>0</v>
      </c>
      <c r="B31" s="22">
        <f t="shared" si="2"/>
        <v>7</v>
      </c>
      <c r="C31" s="22">
        <f t="shared" si="3"/>
        <v>0</v>
      </c>
      <c r="D31" s="22">
        <f t="shared" si="4"/>
        <v>8</v>
      </c>
      <c r="E31" s="22">
        <f t="shared" si="5"/>
        <v>1</v>
      </c>
      <c r="F31" s="22"/>
      <c r="G31" s="22">
        <f>F7</f>
        <v>0</v>
      </c>
      <c r="H31" s="22">
        <v>0.5</v>
      </c>
    </row>
    <row r="32" spans="1:15" s="5" customFormat="1" ht="15">
      <c r="A32" s="22">
        <f t="shared" si="1"/>
        <v>0</v>
      </c>
      <c r="B32" s="22">
        <f t="shared" si="2"/>
        <v>0</v>
      </c>
      <c r="C32" s="22">
        <f t="shared" si="3"/>
        <v>0</v>
      </c>
      <c r="D32" s="22">
        <f t="shared" si="4"/>
        <v>8</v>
      </c>
      <c r="E32" s="22">
        <f t="shared" si="5"/>
        <v>1.5</v>
      </c>
      <c r="F32" s="22"/>
      <c r="G32" s="22"/>
      <c r="H32" s="22"/>
    </row>
    <row r="33" spans="1:8" s="5" customFormat="1" ht="15">
      <c r="A33" s="22">
        <f t="shared" si="1"/>
        <v>0</v>
      </c>
      <c r="B33" s="22">
        <f t="shared" si="2"/>
        <v>0</v>
      </c>
      <c r="C33" s="22">
        <f t="shared" si="3"/>
        <v>0</v>
      </c>
      <c r="D33" s="22">
        <f t="shared" si="4"/>
        <v>8</v>
      </c>
      <c r="E33" s="22">
        <f t="shared" si="5"/>
        <v>2</v>
      </c>
      <c r="F33" s="22"/>
      <c r="G33" s="22"/>
      <c r="H33" s="22"/>
    </row>
    <row r="34" spans="1:8" s="5" customFormat="1" ht="15">
      <c r="A34" s="22">
        <f t="shared" si="1"/>
        <v>8</v>
      </c>
      <c r="B34" s="22">
        <f t="shared" si="2"/>
        <v>0</v>
      </c>
      <c r="C34" s="22">
        <f t="shared" si="3"/>
        <v>0</v>
      </c>
      <c r="D34" s="22">
        <f t="shared" si="4"/>
        <v>8</v>
      </c>
      <c r="E34" s="22">
        <f t="shared" si="5"/>
        <v>2.5</v>
      </c>
      <c r="F34" s="22"/>
      <c r="G34" s="22"/>
      <c r="H34" s="22"/>
    </row>
    <row r="35" spans="1:8" s="5" customFormat="1" ht="15">
      <c r="A35" s="22">
        <f t="shared" si="1"/>
        <v>0</v>
      </c>
      <c r="B35" s="22">
        <f t="shared" si="2"/>
        <v>0</v>
      </c>
      <c r="C35" s="22">
        <f t="shared" si="3"/>
        <v>0</v>
      </c>
      <c r="D35" s="22">
        <f t="shared" si="4"/>
        <v>9</v>
      </c>
      <c r="E35" s="22">
        <f t="shared" si="5"/>
        <v>1</v>
      </c>
      <c r="F35" s="22"/>
      <c r="G35" s="22"/>
      <c r="H35" s="22"/>
    </row>
    <row r="36" spans="1:8" s="5" customFormat="1" ht="15">
      <c r="A36" s="22">
        <f t="shared" si="1"/>
        <v>0</v>
      </c>
      <c r="B36" s="22">
        <f t="shared" si="2"/>
        <v>0</v>
      </c>
      <c r="C36" s="22">
        <f t="shared" si="3"/>
        <v>0</v>
      </c>
      <c r="D36" s="22">
        <f t="shared" si="4"/>
        <v>9</v>
      </c>
      <c r="E36" s="22">
        <f t="shared" si="5"/>
        <v>1.5</v>
      </c>
      <c r="F36" s="22"/>
      <c r="G36" s="22"/>
      <c r="H36" s="22"/>
    </row>
    <row r="37" spans="1:8" s="5" customFormat="1" ht="15">
      <c r="A37" s="22">
        <f t="shared" si="1"/>
        <v>0</v>
      </c>
      <c r="B37" s="22">
        <f t="shared" si="2"/>
        <v>0</v>
      </c>
      <c r="C37" s="22">
        <f t="shared" si="3"/>
        <v>0</v>
      </c>
      <c r="D37" s="22">
        <f t="shared" si="4"/>
        <v>10</v>
      </c>
      <c r="E37" s="22">
        <f t="shared" si="5"/>
        <v>1</v>
      </c>
      <c r="F37" s="22"/>
      <c r="G37" s="22"/>
      <c r="H37" s="22"/>
    </row>
    <row r="38" spans="1:8" s="5" customFormat="1" ht="15">
      <c r="A38" s="22">
        <f t="shared" si="1"/>
        <v>0</v>
      </c>
      <c r="B38" s="22">
        <f t="shared" si="2"/>
        <v>0</v>
      </c>
      <c r="C38" s="22">
        <f t="shared" si="3"/>
        <v>10</v>
      </c>
      <c r="D38" s="22">
        <f t="shared" si="4"/>
        <v>11</v>
      </c>
      <c r="E38" s="22">
        <f t="shared" si="5"/>
        <v>1</v>
      </c>
      <c r="F38" s="22"/>
      <c r="G38" s="22"/>
      <c r="H38" s="22"/>
    </row>
    <row r="39" spans="1:8" s="5" customFormat="1" ht="15">
      <c r="A39" s="22">
        <f t="shared" si="1"/>
        <v>0</v>
      </c>
      <c r="B39" s="22">
        <f t="shared" si="2"/>
        <v>0</v>
      </c>
      <c r="C39" s="22">
        <f t="shared" si="3"/>
        <v>0</v>
      </c>
      <c r="D39" s="22">
        <f t="shared" si="4"/>
        <v>11</v>
      </c>
      <c r="E39" s="22">
        <f t="shared" si="5"/>
        <v>1.5</v>
      </c>
      <c r="F39" s="22"/>
      <c r="G39" s="22"/>
      <c r="H39" s="22"/>
    </row>
    <row r="40" spans="1:8" s="5" customFormat="1" ht="15">
      <c r="A40" s="22">
        <f t="shared" si="1"/>
        <v>0</v>
      </c>
      <c r="B40" s="22">
        <f t="shared" si="2"/>
        <v>0</v>
      </c>
      <c r="C40" s="22">
        <f t="shared" si="3"/>
        <v>0</v>
      </c>
      <c r="D40" s="22">
        <f t="shared" si="4"/>
        <v>12</v>
      </c>
      <c r="E40" s="22">
        <f t="shared" si="5"/>
        <v>1</v>
      </c>
      <c r="F40" s="22"/>
      <c r="G40" s="22"/>
      <c r="H40" s="22"/>
    </row>
    <row r="41" spans="1:8" s="5" customFormat="1" ht="15">
      <c r="A41" s="22">
        <f t="shared" si="1"/>
        <v>0</v>
      </c>
      <c r="B41" s="22">
        <f t="shared" si="2"/>
        <v>0</v>
      </c>
      <c r="C41" s="22">
        <f t="shared" si="3"/>
        <v>0</v>
      </c>
      <c r="D41" s="22">
        <f t="shared" si="4"/>
        <v>12</v>
      </c>
      <c r="E41" s="22">
        <f t="shared" si="5"/>
        <v>1</v>
      </c>
      <c r="F41" s="22"/>
      <c r="G41" s="22"/>
      <c r="H41" s="22"/>
    </row>
    <row r="42" spans="1:8" s="5" customFormat="1" ht="15">
      <c r="A42" s="22">
        <f t="shared" si="1"/>
        <v>0</v>
      </c>
      <c r="B42" s="22">
        <f t="shared" si="2"/>
        <v>0</v>
      </c>
      <c r="C42" s="22">
        <f t="shared" si="3"/>
        <v>0</v>
      </c>
      <c r="D42" s="22">
        <f t="shared" si="4"/>
        <v>12</v>
      </c>
      <c r="E42" s="22">
        <f t="shared" si="5"/>
        <v>1</v>
      </c>
      <c r="F42" s="22"/>
      <c r="G42" s="22"/>
      <c r="H42" s="22"/>
    </row>
    <row r="43" spans="1:8" s="5" customFormat="1" ht="15">
      <c r="A43" s="22">
        <f t="shared" si="1"/>
        <v>0</v>
      </c>
      <c r="B43" s="22">
        <f t="shared" si="2"/>
        <v>0</v>
      </c>
      <c r="C43" s="22">
        <f t="shared" si="3"/>
        <v>0</v>
      </c>
      <c r="D43" s="22">
        <f t="shared" si="4"/>
        <v>12</v>
      </c>
      <c r="E43" s="22">
        <f t="shared" si="5"/>
        <v>1</v>
      </c>
      <c r="F43" s="22"/>
      <c r="G43" s="22"/>
      <c r="H43" s="22"/>
    </row>
    <row r="44" spans="1:8" s="5" customFormat="1" ht="15">
      <c r="A44" s="22">
        <f t="shared" si="1"/>
        <v>0</v>
      </c>
      <c r="B44" s="22">
        <f t="shared" si="2"/>
        <v>0</v>
      </c>
      <c r="C44" s="22">
        <f t="shared" si="3"/>
        <v>0</v>
      </c>
      <c r="D44" s="22">
        <f t="shared" si="4"/>
        <v>12</v>
      </c>
      <c r="E44" s="22">
        <f t="shared" si="5"/>
        <v>1</v>
      </c>
      <c r="F44" s="22"/>
      <c r="G44" s="22"/>
      <c r="H44" s="22"/>
    </row>
    <row r="45" spans="1:8" s="5" customFormat="1" ht="15">
      <c r="A45" s="22">
        <f t="shared" si="1"/>
        <v>0</v>
      </c>
      <c r="B45" s="22">
        <f t="shared" si="2"/>
        <v>0</v>
      </c>
      <c r="C45" s="22">
        <f t="shared" si="3"/>
        <v>0</v>
      </c>
      <c r="D45" s="22">
        <f t="shared" si="4"/>
        <v>12</v>
      </c>
      <c r="E45" s="22">
        <f t="shared" si="5"/>
        <v>1</v>
      </c>
      <c r="F45" s="22"/>
      <c r="G45" s="22"/>
      <c r="H45" s="22"/>
    </row>
    <row r="46" spans="1:8" s="5" customFormat="1" ht="15">
      <c r="A46" s="22">
        <f t="shared" si="1"/>
        <v>0</v>
      </c>
      <c r="B46" s="22">
        <f t="shared" si="2"/>
        <v>0</v>
      </c>
      <c r="C46" s="22">
        <f>IF($B$50=0,IF($A21=3*$A$50/4,(B21+B22)/2,IF($A21=3*$A$50/4+0.5,B21,0)),IF($A21=3*($A$50-1)/4,(A26+B22)/2,IF($A21=3*($A$50+1)/4,B21,0)))</f>
        <v>0</v>
      </c>
      <c r="D46" s="22">
        <f t="shared" si="4"/>
        <v>12</v>
      </c>
      <c r="E46" s="22">
        <f t="shared" si="5"/>
        <v>1</v>
      </c>
      <c r="F46" s="22"/>
      <c r="G46" s="22"/>
      <c r="H46" s="22"/>
    </row>
    <row r="47" spans="1:8" s="5" customFormat="1" ht="15">
      <c r="A47" s="22">
        <f>IF($B$50=0,IF($A22=$A$50/2,(B22+A26)/2,0),IF($A22=($A$50+1)/2,B22,0))</f>
        <v>0</v>
      </c>
      <c r="B47" s="22">
        <f>IF($B$50=0,IF($A22=$A$50/4,(B22+A26)/2,IF($A22=$A$50/4+0.5,B22,0)),IF($A22=($A$50-1)/4,(B22+A26)/2,IF($A22=($A$50+1)/4,B22,0)))</f>
        <v>0</v>
      </c>
      <c r="C47" s="22">
        <f>IF($B$50=0,IF($A22=3*$A$50/4,(B22+A26)/2,IF($A22=3*$A$50/4+0.5,B22,0)),IF($A22=3*($A$50-1)/4,(A27+A26)/2,IF($A22=3*($A$50+1)/4,B22,0)))</f>
        <v>0</v>
      </c>
      <c r="D47" s="22">
        <f t="shared" si="4"/>
        <v>12</v>
      </c>
      <c r="E47" s="22">
        <f t="shared" si="5"/>
        <v>1</v>
      </c>
      <c r="F47" s="22"/>
      <c r="G47" s="22"/>
      <c r="H47" s="22"/>
    </row>
    <row r="48" spans="1:8">
      <c r="A48" s="24"/>
      <c r="B48" s="24"/>
      <c r="C48" s="24"/>
      <c r="D48" s="24"/>
      <c r="E48" s="24"/>
      <c r="F48" s="24"/>
      <c r="G48" s="24"/>
      <c r="H48" s="24"/>
    </row>
    <row r="49" spans="1:8">
      <c r="A49" s="22" t="s">
        <v>0</v>
      </c>
      <c r="B49" s="22" t="s">
        <v>1</v>
      </c>
      <c r="C49" s="22" t="s">
        <v>2</v>
      </c>
      <c r="D49" s="24"/>
      <c r="E49" s="24"/>
      <c r="F49" s="24"/>
      <c r="G49" s="24"/>
      <c r="H49" s="24"/>
    </row>
    <row r="50" spans="1:8">
      <c r="A50" s="22">
        <f>COUNT(B3:B22)</f>
        <v>14</v>
      </c>
      <c r="B50" s="22">
        <f>A50/2-INT(A50/2)</f>
        <v>0</v>
      </c>
      <c r="C50" s="22">
        <f>A50/4-INT(A50/4)</f>
        <v>0.5</v>
      </c>
      <c r="D50" s="24"/>
      <c r="E50" s="24"/>
      <c r="F50" s="24"/>
      <c r="G50" s="24"/>
      <c r="H50" s="24"/>
    </row>
    <row r="51" spans="1:8">
      <c r="A51" s="24"/>
      <c r="B51" s="24"/>
      <c r="C51" s="24"/>
      <c r="D51" s="24"/>
      <c r="E51" s="24"/>
      <c r="F51" s="24"/>
      <c r="G51" s="24"/>
      <c r="H51" s="24"/>
    </row>
  </sheetData>
  <sortState ref="B3:B16">
    <sortCondition ref="B3:B16"/>
  </sortState>
  <phoneticPr fontId="0" type="noConversion"/>
  <printOptions headings="1" gridLines="1"/>
  <pageMargins left="0.75" right="0.75" top="1" bottom="1" header="0.5" footer="0.5"/>
  <pageSetup orientation="portrait" horizontalDpi="200" verticalDpi="200"/>
  <headerFooter alignWithMargins="0"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Median &amp; quartiles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1999-10-15T10:18:31Z</dcterms:created>
  <dcterms:modified xsi:type="dcterms:W3CDTF">2015-11-13T23:44:37Z</dcterms:modified>
</cp:coreProperties>
</file>